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M15" i="1"/>
  <c r="L15" i="1"/>
  <c r="K15" i="1"/>
  <c r="J15" i="1"/>
  <c r="I15" i="1"/>
  <c r="H15" i="1"/>
  <c r="G15" i="1"/>
  <c r="F15" i="1"/>
  <c r="E15" i="1"/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I19" i="1"/>
  <c r="H19" i="1"/>
  <c r="G19" i="1"/>
  <c r="F19" i="1"/>
  <c r="E19" i="1"/>
  <c r="L20" i="1" l="1"/>
  <c r="K20" i="1"/>
  <c r="M20" i="1"/>
  <c r="N20" i="1"/>
  <c r="G22" i="1"/>
  <c r="E22" i="1"/>
  <c r="D16" i="1"/>
  <c r="M19" i="1"/>
  <c r="I22" i="1"/>
  <c r="O19" i="1"/>
  <c r="O22" i="1" s="1"/>
  <c r="N15" i="1"/>
  <c r="N19" i="1" s="1"/>
  <c r="F22" i="1"/>
  <c r="K19" i="1"/>
  <c r="H22" i="1"/>
  <c r="L22" i="1" s="1"/>
  <c r="L19" i="1"/>
  <c r="K22" i="1" l="1"/>
  <c r="M22" i="1"/>
  <c r="N22" i="1"/>
</calcChain>
</file>

<file path=xl/sharedStrings.xml><?xml version="1.0" encoding="utf-8"?>
<sst xmlns="http://schemas.openxmlformats.org/spreadsheetml/2006/main" count="130" uniqueCount="88">
  <si>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</si>
  <si>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</si>
  <si>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</si>
  <si>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</si>
  <si>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</si>
  <si>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</si>
  <si>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</si>
  <si>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</si>
  <si>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</si>
  <si>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</si>
  <si>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</si>
  <si>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</si>
  <si>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</si>
  <si>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</si>
  <si>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</si>
  <si>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</si>
  <si>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</si>
  <si>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</si>
  <si>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</si>
  <si>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</si>
  <si>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</si>
  <si>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</si>
  <si>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</si>
  <si>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</si>
  <si>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</si>
  <si>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</si>
  <si>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</si>
  <si>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</si>
  <si>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</si>
  <si>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</si>
  <si>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</si>
  <si>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</si>
  <si>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</si>
  <si>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</si>
  <si>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</si>
  <si>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</si>
  <si>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</si>
  <si>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Pesä Ysit</t>
  </si>
  <si>
    <t>suomensarja</t>
  </si>
  <si>
    <t>Seurat</t>
  </si>
  <si>
    <t>HP = Haminan Palloilijat  (1928),  kasvattajaseura</t>
  </si>
  <si>
    <t>HP  2</t>
  </si>
  <si>
    <t>9.</t>
  </si>
  <si>
    <t>Niina Nukarinen</t>
  </si>
  <si>
    <t>13.05. 2017  LaVe - Pesä Ysit  0-2  (2-3, 2-6)</t>
  </si>
  <si>
    <t>19.05. 2017  Pesäkarhut - Pesä Ysit  2-0  (5-1, 4-2)</t>
  </si>
  <si>
    <t>3.  ottelu</t>
  </si>
  <si>
    <t>6.</t>
  </si>
  <si>
    <t>Fera</t>
  </si>
  <si>
    <t>31.  ottelu</t>
  </si>
  <si>
    <t>23.05. 2018  Pesä Ysit - Fera  0-2  (3-4, 0-7)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</si>
  <si>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</si>
  <si>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</si>
  <si>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</si>
  <si>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</si>
  <si>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</si>
  <si>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</si>
  <si>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</si>
  <si>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</si>
  <si>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</si>
  <si>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</si>
  <si>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</si>
  <si>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</si>
  <si>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</si>
  <si>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</si>
  <si>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</si>
  <si>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02.07. 2016  Kouvola</t>
  </si>
  <si>
    <t xml:space="preserve">  2-1  (4-2, 9-10, 3-2)</t>
  </si>
  <si>
    <t>Itä</t>
  </si>
  <si>
    <t>HP</t>
  </si>
  <si>
    <t>1/7</t>
  </si>
  <si>
    <t>0/1</t>
  </si>
  <si>
    <t>1/2</t>
  </si>
  <si>
    <t>0/4</t>
  </si>
  <si>
    <t>Antti Vihtkari</t>
  </si>
  <si>
    <t xml:space="preserve">Lyöty </t>
  </si>
  <si>
    <t xml:space="preserve">Tuotu </t>
  </si>
  <si>
    <t>7.</t>
  </si>
  <si>
    <t>8.</t>
  </si>
  <si>
    <t>6.5.1997   Hamina</t>
  </si>
  <si>
    <t>20 v   0 kk   7 pv</t>
  </si>
  <si>
    <t>20 v   0 kk 13 pv</t>
  </si>
  <si>
    <t>20 v   0 kk 17 pv</t>
  </si>
  <si>
    <t>ykköspesis</t>
  </si>
  <si>
    <t xml:space="preserve"> Ykköspesiksen vuoden pesäpalloilija  2022</t>
  </si>
  <si>
    <t>Fera  (1958)</t>
  </si>
  <si>
    <t>Pesä Ysit  (1976)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</si>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</sst>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15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" fontId="2" fillId="9" borderId="15" xfId="0" applyNumberFormat="1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2.28515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5703125" style="66" customWidth="1"/>
    <col min="16" max="23" width="5.7109375" style="66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79</v>
      </c>
      <c r="F1" s="5"/>
      <c r="G1" s="6"/>
      <c r="H1" s="3"/>
      <c r="I1" s="5"/>
      <c r="J1" s="5"/>
      <c r="K1" s="5"/>
      <c r="L1" s="3"/>
      <c r="M1" s="5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2013</v>
      </c>
      <c r="C4" s="26"/>
      <c r="D4" s="27" t="s">
        <v>41</v>
      </c>
      <c r="E4" s="26"/>
      <c r="F4" s="28" t="s">
        <v>38</v>
      </c>
      <c r="G4" s="26"/>
      <c r="H4" s="26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2014</v>
      </c>
      <c r="C5" s="26"/>
      <c r="D5" s="27" t="s">
        <v>41</v>
      </c>
      <c r="E5" s="26"/>
      <c r="F5" s="28" t="s">
        <v>38</v>
      </c>
      <c r="G5" s="26"/>
      <c r="H5" s="26"/>
      <c r="I5" s="26"/>
      <c r="J5" s="26"/>
      <c r="K5" s="26"/>
      <c r="L5" s="26"/>
      <c r="M5" s="26"/>
      <c r="N5" s="29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2015</v>
      </c>
      <c r="C6" s="26"/>
      <c r="D6" s="27" t="s">
        <v>41</v>
      </c>
      <c r="E6" s="26"/>
      <c r="F6" s="28" t="s">
        <v>38</v>
      </c>
      <c r="G6" s="26"/>
      <c r="H6" s="26"/>
      <c r="I6" s="26"/>
      <c r="J6" s="26"/>
      <c r="K6" s="26"/>
      <c r="L6" s="26"/>
      <c r="M6" s="26"/>
      <c r="N6" s="29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2016</v>
      </c>
      <c r="C7" s="26"/>
      <c r="D7" s="27" t="s">
        <v>41</v>
      </c>
      <c r="E7" s="26"/>
      <c r="F7" s="28" t="s">
        <v>38</v>
      </c>
      <c r="G7" s="26"/>
      <c r="H7" s="26"/>
      <c r="I7" s="26"/>
      <c r="J7" s="26"/>
      <c r="K7" s="26"/>
      <c r="L7" s="26"/>
      <c r="M7" s="26"/>
      <c r="N7" s="29"/>
      <c r="O7" s="30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1">
        <v>2017</v>
      </c>
      <c r="C8" s="31" t="s">
        <v>42</v>
      </c>
      <c r="D8" s="34" t="s">
        <v>37</v>
      </c>
      <c r="E8" s="31">
        <v>26</v>
      </c>
      <c r="F8" s="31">
        <v>0</v>
      </c>
      <c r="G8" s="31">
        <v>4</v>
      </c>
      <c r="H8" s="31">
        <v>9</v>
      </c>
      <c r="I8" s="31">
        <v>64</v>
      </c>
      <c r="J8" s="31">
        <v>31</v>
      </c>
      <c r="K8" s="31">
        <v>14</v>
      </c>
      <c r="L8" s="31">
        <v>15</v>
      </c>
      <c r="M8" s="31">
        <v>4</v>
      </c>
      <c r="N8" s="35">
        <v>0.44440000000000002</v>
      </c>
      <c r="O8" s="30">
        <v>144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1">
        <v>2018</v>
      </c>
      <c r="C9" s="31" t="s">
        <v>47</v>
      </c>
      <c r="D9" s="34" t="s">
        <v>48</v>
      </c>
      <c r="E9" s="31">
        <v>26</v>
      </c>
      <c r="F9" s="31">
        <v>1</v>
      </c>
      <c r="G9" s="31">
        <v>5</v>
      </c>
      <c r="H9" s="31">
        <v>11</v>
      </c>
      <c r="I9" s="31">
        <v>80</v>
      </c>
      <c r="J9" s="31">
        <v>22</v>
      </c>
      <c r="K9" s="31">
        <v>27</v>
      </c>
      <c r="L9" s="31">
        <v>25</v>
      </c>
      <c r="M9" s="31">
        <v>6</v>
      </c>
      <c r="N9" s="35">
        <v>0.49070000000000003</v>
      </c>
      <c r="O9" s="30">
        <v>163</v>
      </c>
      <c r="P9" s="31">
        <v>3</v>
      </c>
      <c r="Q9" s="31">
        <v>0</v>
      </c>
      <c r="R9" s="31">
        <v>1</v>
      </c>
      <c r="S9" s="31">
        <v>2</v>
      </c>
      <c r="T9" s="31">
        <v>15</v>
      </c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1">
        <v>2019</v>
      </c>
      <c r="C10" s="31" t="s">
        <v>77</v>
      </c>
      <c r="D10" s="34" t="s">
        <v>48</v>
      </c>
      <c r="E10" s="31">
        <v>23</v>
      </c>
      <c r="F10" s="31">
        <v>0</v>
      </c>
      <c r="G10" s="31">
        <v>4</v>
      </c>
      <c r="H10" s="31">
        <v>14</v>
      </c>
      <c r="I10" s="31">
        <v>89</v>
      </c>
      <c r="J10" s="31">
        <v>15</v>
      </c>
      <c r="K10" s="31">
        <v>54</v>
      </c>
      <c r="L10" s="31">
        <v>16</v>
      </c>
      <c r="M10" s="31">
        <v>4</v>
      </c>
      <c r="N10" s="35">
        <v>0.52352941176470591</v>
      </c>
      <c r="O10" s="30">
        <v>170</v>
      </c>
      <c r="P10" s="31">
        <v>3</v>
      </c>
      <c r="Q10" s="31">
        <v>0</v>
      </c>
      <c r="R10" s="31">
        <v>0</v>
      </c>
      <c r="S10" s="31">
        <v>2</v>
      </c>
      <c r="T10" s="31">
        <v>13</v>
      </c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1">
        <v>2020</v>
      </c>
      <c r="C11" s="31" t="s">
        <v>78</v>
      </c>
      <c r="D11" s="34" t="s">
        <v>48</v>
      </c>
      <c r="E11" s="31">
        <v>20</v>
      </c>
      <c r="F11" s="31">
        <v>0</v>
      </c>
      <c r="G11" s="31">
        <v>3</v>
      </c>
      <c r="H11" s="31">
        <v>4</v>
      </c>
      <c r="I11" s="31">
        <v>44</v>
      </c>
      <c r="J11" s="31">
        <v>9</v>
      </c>
      <c r="K11" s="31">
        <v>16</v>
      </c>
      <c r="L11" s="31">
        <v>16</v>
      </c>
      <c r="M11" s="31">
        <v>3</v>
      </c>
      <c r="N11" s="35">
        <v>0.46300000000000002</v>
      </c>
      <c r="O11" s="30">
        <v>95</v>
      </c>
      <c r="P11" s="31">
        <v>1</v>
      </c>
      <c r="Q11" s="31">
        <v>0</v>
      </c>
      <c r="R11" s="31">
        <v>0</v>
      </c>
      <c r="S11" s="31">
        <v>0</v>
      </c>
      <c r="T11" s="31">
        <v>3</v>
      </c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23">
        <v>2021</v>
      </c>
      <c r="C12" s="123"/>
      <c r="D12" s="124" t="s">
        <v>69</v>
      </c>
      <c r="E12" s="123"/>
      <c r="F12" s="125" t="s">
        <v>83</v>
      </c>
      <c r="G12" s="126"/>
      <c r="H12" s="70"/>
      <c r="I12" s="123"/>
      <c r="J12" s="123"/>
      <c r="K12" s="123"/>
      <c r="L12" s="123"/>
      <c r="M12" s="123"/>
      <c r="N12" s="127"/>
      <c r="O12" s="30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23">
        <v>2022</v>
      </c>
      <c r="C13" s="123" t="s">
        <v>87</v>
      </c>
      <c r="D13" s="124" t="s">
        <v>69</v>
      </c>
      <c r="E13" s="123"/>
      <c r="F13" s="125" t="s">
        <v>83</v>
      </c>
      <c r="G13" s="126"/>
      <c r="H13" s="70"/>
      <c r="I13" s="123"/>
      <c r="J13" s="123"/>
      <c r="K13" s="123"/>
      <c r="L13" s="123"/>
      <c r="M13" s="123"/>
      <c r="N13" s="127"/>
      <c r="O13" s="30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1">
        <v>2023</v>
      </c>
      <c r="C14" s="31" t="s">
        <v>42</v>
      </c>
      <c r="D14" s="130" t="s">
        <v>69</v>
      </c>
      <c r="E14" s="131">
        <v>24</v>
      </c>
      <c r="F14" s="131">
        <v>2</v>
      </c>
      <c r="G14" s="31">
        <v>6</v>
      </c>
      <c r="H14" s="131">
        <v>12</v>
      </c>
      <c r="I14" s="131">
        <v>86</v>
      </c>
      <c r="J14" s="31">
        <v>11</v>
      </c>
      <c r="K14" s="31">
        <v>28</v>
      </c>
      <c r="L14" s="31">
        <v>39</v>
      </c>
      <c r="M14" s="31">
        <v>8</v>
      </c>
      <c r="N14" s="132">
        <v>0.55479999999999996</v>
      </c>
      <c r="O14" s="133">
        <v>155</v>
      </c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>SUM(E8:E14)</f>
        <v>119</v>
      </c>
      <c r="F15" s="18">
        <f t="shared" ref="F15:O15" si="0">SUM(F8:F14)</f>
        <v>3</v>
      </c>
      <c r="G15" s="18">
        <f t="shared" si="0"/>
        <v>22</v>
      </c>
      <c r="H15" s="18">
        <f t="shared" si="0"/>
        <v>50</v>
      </c>
      <c r="I15" s="18">
        <f t="shared" si="0"/>
        <v>363</v>
      </c>
      <c r="J15" s="18">
        <f t="shared" si="0"/>
        <v>88</v>
      </c>
      <c r="K15" s="18">
        <f t="shared" si="0"/>
        <v>139</v>
      </c>
      <c r="L15" s="18">
        <f t="shared" si="0"/>
        <v>111</v>
      </c>
      <c r="M15" s="18">
        <f t="shared" si="0"/>
        <v>25</v>
      </c>
      <c r="N15" s="36">
        <f>PRODUCT(I15/O15)</f>
        <v>0.49931224209078406</v>
      </c>
      <c r="O15" s="18">
        <f t="shared" si="0"/>
        <v>727</v>
      </c>
      <c r="P15" s="18">
        <f t="shared" ref="P15:AE15" si="1">SUM(P4:P11)</f>
        <v>7</v>
      </c>
      <c r="Q15" s="18">
        <f t="shared" si="1"/>
        <v>0</v>
      </c>
      <c r="R15" s="18">
        <f t="shared" si="1"/>
        <v>1</v>
      </c>
      <c r="S15" s="18">
        <f t="shared" si="1"/>
        <v>4</v>
      </c>
      <c r="T15" s="18">
        <f t="shared" si="1"/>
        <v>31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4" t="s">
        <v>2</v>
      </c>
      <c r="C16" s="37"/>
      <c r="D16" s="38">
        <f>SUM(F15:H15)+((I15-F15-G15)/3)+(E15/3)+(Z15*25)+(AA15*25)+(AB15*10)+(AC15*25)+(AD15*20)+(AE15*15)</f>
        <v>227.33333333333334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0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1"/>
      <c r="Q17" s="4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22" t="s">
        <v>16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6" t="s">
        <v>36</v>
      </c>
      <c r="O18" s="24"/>
      <c r="P18" s="44" t="s">
        <v>32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12"/>
      <c r="AC18" s="12"/>
      <c r="AD18" s="12"/>
      <c r="AE18" s="4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17</v>
      </c>
      <c r="C19" s="12"/>
      <c r="D19" s="47"/>
      <c r="E19" s="31">
        <f>PRODUCT(E15)</f>
        <v>119</v>
      </c>
      <c r="F19" s="31">
        <f>PRODUCT(F15)</f>
        <v>3</v>
      </c>
      <c r="G19" s="31">
        <f>PRODUCT(G15)</f>
        <v>22</v>
      </c>
      <c r="H19" s="31">
        <f>PRODUCT(H15)</f>
        <v>50</v>
      </c>
      <c r="I19" s="31">
        <f>PRODUCT(I15)</f>
        <v>363</v>
      </c>
      <c r="J19" s="1"/>
      <c r="K19" s="48">
        <f>PRODUCT((F19+G19)/E19)</f>
        <v>0.21008403361344538</v>
      </c>
      <c r="L19" s="48">
        <f>PRODUCT(H19/E19)</f>
        <v>0.42016806722689076</v>
      </c>
      <c r="M19" s="48">
        <f>PRODUCT(I19/E19)</f>
        <v>3.0504201680672267</v>
      </c>
      <c r="N19" s="49">
        <f>PRODUCT(N15)</f>
        <v>0.49931224209078406</v>
      </c>
      <c r="O19" s="24">
        <f>PRODUCT(O15)</f>
        <v>727</v>
      </c>
      <c r="P19" s="105" t="s">
        <v>33</v>
      </c>
      <c r="Q19" s="106"/>
      <c r="R19" s="107" t="s">
        <v>44</v>
      </c>
      <c r="S19" s="107"/>
      <c r="T19" s="107"/>
      <c r="U19" s="107"/>
      <c r="V19" s="107"/>
      <c r="W19" s="107"/>
      <c r="X19" s="107"/>
      <c r="Y19" s="107"/>
      <c r="Z19" s="107"/>
      <c r="AA19" s="108" t="s">
        <v>34</v>
      </c>
      <c r="AB19" s="107"/>
      <c r="AC19" s="109" t="s">
        <v>80</v>
      </c>
      <c r="AD19" s="107"/>
      <c r="AE19" s="11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0" t="s">
        <v>18</v>
      </c>
      <c r="C20" s="51"/>
      <c r="D20" s="52"/>
      <c r="E20" s="31">
        <f>PRODUCT(P15)</f>
        <v>7</v>
      </c>
      <c r="F20" s="31">
        <f>PRODUCT(Q15)</f>
        <v>0</v>
      </c>
      <c r="G20" s="31">
        <f>PRODUCT(R15)</f>
        <v>1</v>
      </c>
      <c r="H20" s="31">
        <f>PRODUCT(S15)</f>
        <v>4</v>
      </c>
      <c r="I20" s="31">
        <f>PRODUCT(T15)</f>
        <v>31</v>
      </c>
      <c r="J20" s="1"/>
      <c r="K20" s="48">
        <f>PRODUCT((F20+G20)/E20)</f>
        <v>0.14285714285714285</v>
      </c>
      <c r="L20" s="48">
        <f>PRODUCT(H20/E20)</f>
        <v>0.5714285714285714</v>
      </c>
      <c r="M20" s="48">
        <f>PRODUCT(I20/E20)</f>
        <v>4.4285714285714288</v>
      </c>
      <c r="N20" s="35">
        <f>PRODUCT(I20/O20)</f>
        <v>0.5</v>
      </c>
      <c r="O20" s="24">
        <v>62</v>
      </c>
      <c r="P20" s="111" t="s">
        <v>75</v>
      </c>
      <c r="Q20" s="112"/>
      <c r="R20" s="113" t="s">
        <v>45</v>
      </c>
      <c r="S20" s="113"/>
      <c r="T20" s="113"/>
      <c r="U20" s="113"/>
      <c r="V20" s="113"/>
      <c r="W20" s="113"/>
      <c r="X20" s="113"/>
      <c r="Y20" s="113"/>
      <c r="Z20" s="113"/>
      <c r="AA20" s="114" t="s">
        <v>46</v>
      </c>
      <c r="AB20" s="113"/>
      <c r="AC20" s="115" t="s">
        <v>81</v>
      </c>
      <c r="AD20" s="113"/>
      <c r="AE20" s="11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3" t="s">
        <v>19</v>
      </c>
      <c r="C21" s="54"/>
      <c r="D21" s="55"/>
      <c r="E21" s="32"/>
      <c r="F21" s="32"/>
      <c r="G21" s="32"/>
      <c r="H21" s="32"/>
      <c r="I21" s="32"/>
      <c r="J21" s="1"/>
      <c r="K21" s="56"/>
      <c r="L21" s="56"/>
      <c r="M21" s="56"/>
      <c r="N21" s="57"/>
      <c r="O21" s="24">
        <v>0</v>
      </c>
      <c r="P21" s="111" t="s">
        <v>76</v>
      </c>
      <c r="Q21" s="112"/>
      <c r="R21" s="113" t="s">
        <v>44</v>
      </c>
      <c r="S21" s="113"/>
      <c r="T21" s="113"/>
      <c r="U21" s="113"/>
      <c r="V21" s="113"/>
      <c r="W21" s="113"/>
      <c r="X21" s="113"/>
      <c r="Y21" s="113"/>
      <c r="Z21" s="113"/>
      <c r="AA21" s="114" t="s">
        <v>34</v>
      </c>
      <c r="AB21" s="113"/>
      <c r="AC21" s="115" t="s">
        <v>80</v>
      </c>
      <c r="AD21" s="113"/>
      <c r="AE21" s="11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8" t="s">
        <v>20</v>
      </c>
      <c r="C22" s="59"/>
      <c r="D22" s="60"/>
      <c r="E22" s="18">
        <f>SUM(E19:E21)</f>
        <v>126</v>
      </c>
      <c r="F22" s="18">
        <f>SUM(F19:F21)</f>
        <v>3</v>
      </c>
      <c r="G22" s="18">
        <f>SUM(G19:G21)</f>
        <v>23</v>
      </c>
      <c r="H22" s="18">
        <f>SUM(H19:H21)</f>
        <v>54</v>
      </c>
      <c r="I22" s="18">
        <f>SUM(I19:I21)</f>
        <v>394</v>
      </c>
      <c r="J22" s="1"/>
      <c r="K22" s="61">
        <f>PRODUCT((F22+G22)/E22)</f>
        <v>0.20634920634920634</v>
      </c>
      <c r="L22" s="61">
        <f>PRODUCT(H22/E22)</f>
        <v>0.42857142857142855</v>
      </c>
      <c r="M22" s="61">
        <f>PRODUCT(I22/E22)</f>
        <v>3.126984126984127</v>
      </c>
      <c r="N22" s="36">
        <f>PRODUCT(I22/O22)</f>
        <v>0.49936628643852976</v>
      </c>
      <c r="O22" s="24">
        <f>SUM(O19:O21)</f>
        <v>789</v>
      </c>
      <c r="P22" s="117" t="s">
        <v>35</v>
      </c>
      <c r="Q22" s="118"/>
      <c r="R22" s="119" t="s">
        <v>50</v>
      </c>
      <c r="S22" s="119"/>
      <c r="T22" s="119"/>
      <c r="U22" s="119"/>
      <c r="V22" s="119"/>
      <c r="W22" s="119"/>
      <c r="X22" s="119"/>
      <c r="Y22" s="119"/>
      <c r="Z22" s="119"/>
      <c r="AA22" s="120" t="s">
        <v>49</v>
      </c>
      <c r="AB22" s="119"/>
      <c r="AC22" s="121" t="s">
        <v>82</v>
      </c>
      <c r="AD22" s="119"/>
      <c r="AE22" s="122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4"/>
      <c r="P23" s="1"/>
      <c r="Q23" s="42"/>
      <c r="R23" s="1"/>
      <c r="S23" s="1"/>
      <c r="T23" s="24"/>
      <c r="U23" s="24"/>
      <c r="V23" s="62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44" t="s">
        <v>84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8"/>
      <c r="O24" s="11"/>
      <c r="P24" s="12"/>
      <c r="Q24" s="12"/>
      <c r="R24" s="12"/>
      <c r="S24" s="12"/>
      <c r="T24" s="11"/>
      <c r="U24" s="11"/>
      <c r="V24" s="129"/>
      <c r="W24" s="12"/>
      <c r="X24" s="12"/>
      <c r="Y24" s="12"/>
      <c r="Z24" s="12"/>
      <c r="AA24" s="12"/>
      <c r="AB24" s="12"/>
      <c r="AC24" s="12"/>
      <c r="AD24" s="12"/>
      <c r="AE24" s="47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42"/>
      <c r="C25" s="42"/>
      <c r="D25" s="42"/>
      <c r="E25" s="42"/>
      <c r="F25" s="42"/>
      <c r="G25" s="42"/>
      <c r="H25" s="42"/>
      <c r="I25" s="42"/>
      <c r="J25" s="1"/>
      <c r="K25" s="42"/>
      <c r="L25" s="42"/>
      <c r="M25" s="42"/>
      <c r="N25" s="39"/>
      <c r="O25" s="24"/>
      <c r="P25" s="1"/>
      <c r="Q25" s="42"/>
      <c r="R25" s="1"/>
      <c r="S25" s="1"/>
      <c r="T25" s="24"/>
      <c r="U25" s="24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9" customFormat="1" ht="15" customHeight="1" x14ac:dyDescent="0.25">
      <c r="A26" s="1"/>
      <c r="B26" s="1" t="s">
        <v>39</v>
      </c>
      <c r="C26" s="1"/>
      <c r="D26" s="1" t="s">
        <v>40</v>
      </c>
      <c r="E26" s="1"/>
      <c r="F26" s="24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86</v>
      </c>
      <c r="E27" s="1"/>
      <c r="F27" s="24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85</v>
      </c>
      <c r="E28" s="1"/>
      <c r="F28" s="24"/>
      <c r="G28" s="1"/>
      <c r="H28" s="1"/>
      <c r="I28" s="1"/>
      <c r="J28" s="1"/>
      <c r="K28" s="1"/>
      <c r="L28" s="1"/>
      <c r="M28" s="1"/>
      <c r="N28" s="42"/>
      <c r="O28" s="24"/>
      <c r="P28" s="1"/>
      <c r="Q28" s="42"/>
      <c r="R28" s="1"/>
      <c r="S28" s="1"/>
      <c r="T28" s="24"/>
      <c r="U28" s="24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1"/>
      <c r="Q30" s="42"/>
      <c r="R30" s="1"/>
      <c r="S30" s="1"/>
      <c r="T30" s="24"/>
      <c r="U30" s="24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3"/>
      <c r="N31" s="63"/>
      <c r="O31" s="24"/>
      <c r="P31" s="1"/>
      <c r="Q31" s="42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2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2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2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2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2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2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2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2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2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2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2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2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2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2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2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2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2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2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2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2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2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2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2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2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</sheetData>
  <sortState ref="B13:AG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4" customWidth="1"/>
    <col min="3" max="3" width="21.5703125" style="85" customWidth="1"/>
    <col min="4" max="4" width="10.5703125" style="86" customWidth="1"/>
    <col min="5" max="5" width="8" style="86" customWidth="1"/>
    <col min="6" max="6" width="0.7109375" style="41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86" customWidth="1"/>
    <col min="24" max="24" width="9.7109375" style="85" customWidth="1"/>
    <col min="25" max="30" width="9.140625" style="87"/>
  </cols>
  <sheetData>
    <row r="1" spans="1:30" ht="18.75" x14ac:dyDescent="0.3">
      <c r="A1" s="8"/>
      <c r="B1" s="67" t="s">
        <v>51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8"/>
      <c r="B2" s="72" t="s">
        <v>43</v>
      </c>
      <c r="C2" s="4" t="s">
        <v>79</v>
      </c>
      <c r="D2" s="73"/>
      <c r="E2" s="7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46"/>
      <c r="Y2" s="71"/>
      <c r="Z2" s="71"/>
      <c r="AA2" s="71"/>
      <c r="AB2" s="71"/>
      <c r="AC2" s="71"/>
      <c r="AD2" s="71"/>
    </row>
    <row r="3" spans="1:30" x14ac:dyDescent="0.25">
      <c r="A3" s="8"/>
      <c r="B3" s="75" t="s">
        <v>52</v>
      </c>
      <c r="C3" s="22" t="s">
        <v>53</v>
      </c>
      <c r="D3" s="76" t="s">
        <v>54</v>
      </c>
      <c r="E3" s="77" t="s">
        <v>1</v>
      </c>
      <c r="F3" s="24"/>
      <c r="G3" s="78" t="s">
        <v>55</v>
      </c>
      <c r="H3" s="79" t="s">
        <v>56</v>
      </c>
      <c r="I3" s="79" t="s">
        <v>30</v>
      </c>
      <c r="J3" s="17" t="s">
        <v>57</v>
      </c>
      <c r="K3" s="80" t="s">
        <v>58</v>
      </c>
      <c r="L3" s="80" t="s">
        <v>59</v>
      </c>
      <c r="M3" s="78" t="s">
        <v>60</v>
      </c>
      <c r="N3" s="78" t="s">
        <v>29</v>
      </c>
      <c r="O3" s="79" t="s">
        <v>61</v>
      </c>
      <c r="P3" s="78" t="s">
        <v>56</v>
      </c>
      <c r="Q3" s="78" t="s">
        <v>3</v>
      </c>
      <c r="R3" s="78">
        <v>1</v>
      </c>
      <c r="S3" s="78">
        <v>2</v>
      </c>
      <c r="T3" s="78">
        <v>3</v>
      </c>
      <c r="U3" s="78" t="s">
        <v>62</v>
      </c>
      <c r="V3" s="17" t="s">
        <v>21</v>
      </c>
      <c r="W3" s="16" t="s">
        <v>63</v>
      </c>
      <c r="X3" s="16" t="s">
        <v>64</v>
      </c>
      <c r="Y3" s="71"/>
      <c r="Z3" s="71"/>
      <c r="AA3" s="71"/>
      <c r="AB3" s="71"/>
      <c r="AC3" s="71"/>
      <c r="AD3" s="71"/>
    </row>
    <row r="4" spans="1:30" x14ac:dyDescent="0.25">
      <c r="A4" s="8"/>
      <c r="B4" s="88" t="s">
        <v>66</v>
      </c>
      <c r="C4" s="89" t="s">
        <v>67</v>
      </c>
      <c r="D4" s="88" t="s">
        <v>68</v>
      </c>
      <c r="E4" s="90" t="s">
        <v>69</v>
      </c>
      <c r="F4" s="30"/>
      <c r="G4" s="91">
        <v>1</v>
      </c>
      <c r="H4" s="92"/>
      <c r="I4" s="92"/>
      <c r="J4" s="93"/>
      <c r="K4" s="93" t="s">
        <v>65</v>
      </c>
      <c r="L4" s="93"/>
      <c r="M4" s="93">
        <v>1</v>
      </c>
      <c r="N4" s="94"/>
      <c r="O4" s="94"/>
      <c r="P4" s="94"/>
      <c r="Q4" s="95" t="s">
        <v>70</v>
      </c>
      <c r="R4" s="95"/>
      <c r="S4" s="95" t="s">
        <v>71</v>
      </c>
      <c r="T4" s="95" t="s">
        <v>72</v>
      </c>
      <c r="U4" s="95" t="s">
        <v>73</v>
      </c>
      <c r="V4" s="96">
        <v>0.14299999999999999</v>
      </c>
      <c r="W4" s="97" t="s">
        <v>74</v>
      </c>
      <c r="X4" s="91">
        <v>1615</v>
      </c>
      <c r="Y4" s="71"/>
      <c r="Z4" s="71"/>
      <c r="AA4" s="71"/>
      <c r="AB4" s="71"/>
      <c r="AC4" s="71"/>
      <c r="AD4" s="71"/>
    </row>
    <row r="5" spans="1:30" x14ac:dyDescent="0.25">
      <c r="A5" s="23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4"/>
      <c r="Y5" s="71"/>
      <c r="Z5" s="71"/>
      <c r="AA5" s="71"/>
      <c r="AB5" s="71"/>
      <c r="AC5" s="71"/>
      <c r="AD5" s="71"/>
    </row>
    <row r="6" spans="1:30" x14ac:dyDescent="0.25">
      <c r="A6" s="23"/>
      <c r="B6" s="81"/>
      <c r="C6" s="1"/>
      <c r="D6" s="81"/>
      <c r="E6" s="82"/>
      <c r="G6" s="1"/>
      <c r="H6" s="42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1"/>
      <c r="X6" s="1"/>
      <c r="Y6" s="71"/>
      <c r="Z6" s="71"/>
      <c r="AA6" s="71"/>
      <c r="AB6" s="71"/>
      <c r="AC6" s="71"/>
      <c r="AD6" s="71"/>
    </row>
    <row r="7" spans="1:30" x14ac:dyDescent="0.25">
      <c r="A7" s="23"/>
      <c r="B7" s="81"/>
      <c r="C7" s="1"/>
      <c r="D7" s="81"/>
      <c r="E7" s="82"/>
      <c r="G7" s="1"/>
      <c r="H7" s="42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81"/>
      <c r="C8" s="1"/>
      <c r="D8" s="81"/>
      <c r="E8" s="82"/>
      <c r="G8" s="1"/>
      <c r="H8" s="42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81"/>
      <c r="C9" s="1"/>
      <c r="D9" s="81"/>
      <c r="E9" s="82"/>
      <c r="G9" s="1"/>
      <c r="H9" s="42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81"/>
      <c r="C10" s="1"/>
      <c r="D10" s="81"/>
      <c r="E10" s="82"/>
      <c r="G10" s="1"/>
      <c r="H10" s="42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81"/>
      <c r="C11" s="1"/>
      <c r="D11" s="81"/>
      <c r="E11" s="82"/>
      <c r="G11" s="1"/>
      <c r="H11" s="42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81"/>
      <c r="C12" s="1"/>
      <c r="D12" s="81"/>
      <c r="E12" s="82"/>
      <c r="G12" s="1"/>
      <c r="H12" s="42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81"/>
      <c r="C13" s="1"/>
      <c r="D13" s="81"/>
      <c r="E13" s="82"/>
      <c r="G13" s="1"/>
      <c r="H13" s="42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81"/>
      <c r="C14" s="1"/>
      <c r="D14" s="81"/>
      <c r="E14" s="82"/>
      <c r="G14" s="1"/>
      <c r="H14" s="42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81"/>
      <c r="C15" s="1"/>
      <c r="D15" s="81"/>
      <c r="E15" s="82"/>
      <c r="G15" s="1"/>
      <c r="H15" s="42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81"/>
      <c r="C16" s="1"/>
      <c r="D16" s="81"/>
      <c r="E16" s="82"/>
      <c r="G16" s="1"/>
      <c r="H16" s="42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81"/>
      <c r="C17" s="1"/>
      <c r="D17" s="81"/>
      <c r="E17" s="82"/>
      <c r="G17" s="1"/>
      <c r="H17" s="42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81"/>
      <c r="C18" s="1"/>
      <c r="D18" s="81"/>
      <c r="E18" s="82"/>
      <c r="G18" s="1"/>
      <c r="H18" s="42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81"/>
      <c r="C19" s="1"/>
      <c r="D19" s="81"/>
      <c r="E19" s="82"/>
      <c r="G19" s="1"/>
      <c r="H19" s="42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81"/>
      <c r="C20" s="1"/>
      <c r="D20" s="81"/>
      <c r="E20" s="82"/>
      <c r="G20" s="1"/>
      <c r="H20" s="42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81"/>
      <c r="C21" s="1"/>
      <c r="D21" s="81"/>
      <c r="E21" s="82"/>
      <c r="G21" s="1"/>
      <c r="H21" s="42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81"/>
      <c r="C22" s="1"/>
      <c r="D22" s="81"/>
      <c r="E22" s="82"/>
      <c r="G22" s="1"/>
      <c r="H22" s="42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81"/>
      <c r="C23" s="1"/>
      <c r="D23" s="81"/>
      <c r="E23" s="82"/>
      <c r="G23" s="1"/>
      <c r="H23" s="42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81"/>
      <c r="C24" s="1"/>
      <c r="D24" s="81"/>
      <c r="E24" s="82"/>
      <c r="G24" s="1"/>
      <c r="H24" s="42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81"/>
      <c r="C25" s="1"/>
      <c r="D25" s="81"/>
      <c r="E25" s="82"/>
      <c r="G25" s="1"/>
      <c r="H25" s="42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81"/>
      <c r="C26" s="1"/>
      <c r="D26" s="81"/>
      <c r="E26" s="82"/>
      <c r="G26" s="1"/>
      <c r="H26" s="42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81"/>
      <c r="C27" s="1"/>
      <c r="D27" s="81"/>
      <c r="E27" s="82"/>
      <c r="G27" s="1"/>
      <c r="H27" s="42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81"/>
      <c r="C28" s="1"/>
      <c r="D28" s="81"/>
      <c r="E28" s="82"/>
      <c r="G28" s="1"/>
      <c r="H28" s="42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81"/>
      <c r="C29" s="1"/>
      <c r="D29" s="81"/>
      <c r="E29" s="82"/>
      <c r="G29" s="1"/>
      <c r="H29" s="42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81"/>
      <c r="C30" s="1"/>
      <c r="D30" s="81"/>
      <c r="E30" s="82"/>
      <c r="G30" s="1"/>
      <c r="H30" s="42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81"/>
      <c r="C31" s="1"/>
      <c r="D31" s="81"/>
      <c r="E31" s="82"/>
      <c r="G31" s="1"/>
      <c r="H31" s="42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81"/>
      <c r="C32" s="1"/>
      <c r="D32" s="81"/>
      <c r="E32" s="82"/>
      <c r="G32" s="1"/>
      <c r="H32" s="42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81"/>
      <c r="C33" s="1"/>
      <c r="D33" s="81"/>
      <c r="E33" s="82"/>
      <c r="G33" s="1"/>
      <c r="H33" s="42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81"/>
      <c r="C34" s="1"/>
      <c r="D34" s="81"/>
      <c r="E34" s="82"/>
      <c r="G34" s="1"/>
      <c r="H34" s="42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1"/>
      <c r="Z34" s="71"/>
      <c r="AA34" s="71"/>
      <c r="AB34" s="71"/>
      <c r="AC34" s="71"/>
      <c r="AD3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2023-08-15T19:45:09Z</dcterms:modified>
</cp:coreProperties>
</file>